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80" windowWidth="10095" windowHeight="6660" activeTab="0"/>
  </bookViews>
  <sheets>
    <sheet name="Tabelle2" sheetId="1" r:id="rId1"/>
    <sheet name="Tabelle1" sheetId="2" r:id="rId2"/>
  </sheets>
  <definedNames>
    <definedName name="Dou">'Tabelle2'!#REF!</definedName>
    <definedName name="Fi">#REF!</definedName>
    <definedName name="Fichte">#REF!</definedName>
    <definedName name="FiTa">'Tabelle2'!#REF!</definedName>
    <definedName name="Ki">'Tabelle2'!#REF!</definedName>
    <definedName name="Lä">'Tabelle2'!#REF!</definedName>
  </definedNames>
  <calcPr fullCalcOnLoad="1"/>
</workbook>
</file>

<file path=xl/sharedStrings.xml><?xml version="1.0" encoding="utf-8"?>
<sst xmlns="http://schemas.openxmlformats.org/spreadsheetml/2006/main" count="76" uniqueCount="51">
  <si>
    <t>cf</t>
  </si>
  <si>
    <t>ω</t>
  </si>
  <si>
    <t>ρω</t>
  </si>
  <si>
    <t>Vω</t>
  </si>
  <si>
    <t>%</t>
  </si>
  <si>
    <t>Feuchtgehalt des Produkts</t>
  </si>
  <si>
    <t xml:space="preserve">Kohlenstoffanteil der Holzbiomasse </t>
  </si>
  <si>
    <t>Volumen des Vollholzesprodukts bei best. ω</t>
  </si>
  <si>
    <t>prozentueller Holzanteil</t>
  </si>
  <si>
    <t>x</t>
  </si>
  <si>
    <t>VPω</t>
  </si>
  <si>
    <t>Bruttovolumen bei best. ω</t>
  </si>
  <si>
    <t>Bezeichnung</t>
  </si>
  <si>
    <t>Kürzel</t>
  </si>
  <si>
    <t>Standardwert</t>
  </si>
  <si>
    <t>kg/m³</t>
  </si>
  <si>
    <t>m³</t>
  </si>
  <si>
    <t>m</t>
  </si>
  <si>
    <t>H</t>
  </si>
  <si>
    <t>B</t>
  </si>
  <si>
    <t>L</t>
  </si>
  <si>
    <t>Höche des Vollholz Produktes</t>
  </si>
  <si>
    <t>Breite des Vollholz Produktes</t>
  </si>
  <si>
    <t>Länge des Vollholz Produktes</t>
  </si>
  <si>
    <t>Berechnung von Kohlenstoffdioxid auf der Grundlage des Gehalts an biogenem Kohlenstoff</t>
  </si>
  <si>
    <t>Rohdichte der Biomasse des Produktes (Darrtrocken)</t>
  </si>
  <si>
    <t>Stk.</t>
  </si>
  <si>
    <t>n</t>
  </si>
  <si>
    <t>Berechnung aufgrund der Formel lt. EN 16449</t>
  </si>
  <si>
    <r>
      <t>kg CO</t>
    </r>
    <r>
      <rPr>
        <vertAlign val="subscript"/>
        <sz val="11"/>
        <color indexed="8"/>
        <rFont val="Calibri"/>
        <family val="2"/>
      </rPr>
      <t>2</t>
    </r>
  </si>
  <si>
    <r>
      <t>Kohlenstoffdioxid Pco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</t>
    </r>
  </si>
  <si>
    <t>Menge1</t>
  </si>
  <si>
    <t>Eingabefelder</t>
  </si>
  <si>
    <t>Einheiten</t>
  </si>
  <si>
    <t>Option 1: Stückmengen</t>
  </si>
  <si>
    <t>Option 2: Volumsmengen</t>
  </si>
  <si>
    <t>Berechnung</t>
  </si>
  <si>
    <t>Menge2 (nur wenn Menge1 = 0)</t>
  </si>
  <si>
    <t>Holzart</t>
  </si>
  <si>
    <t>Volumen</t>
  </si>
  <si>
    <t>kg CO2</t>
  </si>
  <si>
    <t>Fi/Ta</t>
  </si>
  <si>
    <t>Ki</t>
  </si>
  <si>
    <t>Lä</t>
  </si>
  <si>
    <t>Dou</t>
  </si>
  <si>
    <t>Zwischenergebnis</t>
  </si>
  <si>
    <t>Gesamte gespeicherte Menge:</t>
  </si>
  <si>
    <t>Holzanteil*</t>
  </si>
  <si>
    <t xml:space="preserve">*Holzanteil= Bei Holzwerkstoffen wird Holzanteil und Leimanteil getrennt. </t>
  </si>
  <si>
    <r>
      <t>CO2 - Rechner</t>
    </r>
    <r>
      <rPr>
        <sz val="11"/>
        <color theme="1"/>
        <rFont val="Calibri"/>
        <family val="2"/>
      </rPr>
      <t xml:space="preserve"> (nach EN 16449)</t>
    </r>
  </si>
  <si>
    <t>Holz-feuchte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</si>
</sst>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22"/>
      <name val="Calibri"/>
      <family val="2"/>
    </font>
    <font>
      <sz val="20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u val="single"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0"/>
      <name val="Calibri"/>
      <family val="2"/>
    </font>
    <font>
      <u val="single"/>
      <sz val="11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mbria Math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 tint="-0.04997999966144562"/>
      <name val="Calibri"/>
      <family val="2"/>
    </font>
    <font>
      <sz val="8"/>
      <color theme="1"/>
      <name val="Calibri"/>
      <family val="2"/>
    </font>
    <font>
      <u val="single"/>
      <sz val="10"/>
      <color theme="1"/>
      <name val="Calibri"/>
      <family val="2"/>
    </font>
    <font>
      <u val="single"/>
      <sz val="11"/>
      <color theme="1"/>
      <name val="Calibri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/>
    </xf>
    <xf numFmtId="0" fontId="46" fillId="34" borderId="0" xfId="0" applyFont="1" applyFill="1" applyBorder="1" applyAlignment="1" applyProtection="1">
      <alignment horizontal="center"/>
      <protection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7" xfId="0" applyFill="1" applyBorder="1" applyAlignment="1" applyProtection="1">
      <alignment/>
      <protection/>
    </xf>
    <xf numFmtId="0" fontId="47" fillId="0" borderId="0" xfId="0" applyFont="1" applyAlignment="1">
      <alignment/>
    </xf>
    <xf numFmtId="0" fontId="46" fillId="34" borderId="0" xfId="0" applyFont="1" applyFill="1" applyBorder="1" applyAlignment="1">
      <alignment/>
    </xf>
    <xf numFmtId="0" fontId="0" fillId="0" borderId="0" xfId="0" applyAlignment="1">
      <alignment/>
    </xf>
    <xf numFmtId="0" fontId="0" fillId="33" borderId="15" xfId="0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 locked="0"/>
    </xf>
    <xf numFmtId="0" fontId="46" fillId="34" borderId="17" xfId="0" applyFont="1" applyFill="1" applyBorder="1" applyAlignment="1" applyProtection="1">
      <alignment horizontal="center"/>
      <protection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2" fontId="8" fillId="34" borderId="0" xfId="0" applyNumberFormat="1" applyFont="1" applyFill="1" applyBorder="1" applyAlignment="1" applyProtection="1">
      <alignment horizontal="left"/>
      <protection/>
    </xf>
    <xf numFmtId="2" fontId="8" fillId="34" borderId="19" xfId="0" applyNumberFormat="1" applyFont="1" applyFill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8" fillId="34" borderId="21" xfId="0" applyFont="1" applyFill="1" applyBorder="1" applyAlignment="1" applyProtection="1">
      <alignment/>
      <protection/>
    </xf>
    <xf numFmtId="2" fontId="8" fillId="34" borderId="21" xfId="0" applyNumberFormat="1" applyFont="1" applyFill="1" applyBorder="1" applyAlignment="1" applyProtection="1">
      <alignment horizontal="right"/>
      <protection/>
    </xf>
    <xf numFmtId="2" fontId="8" fillId="34" borderId="21" xfId="0" applyNumberFormat="1" applyFont="1" applyFill="1" applyBorder="1" applyAlignment="1" applyProtection="1">
      <alignment horizontal="left"/>
      <protection/>
    </xf>
    <xf numFmtId="0" fontId="8" fillId="34" borderId="22" xfId="0" applyFont="1" applyFill="1" applyBorder="1" applyAlignment="1">
      <alignment/>
    </xf>
    <xf numFmtId="0" fontId="0" fillId="34" borderId="21" xfId="0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 applyProtection="1">
      <alignment/>
      <protection/>
    </xf>
    <xf numFmtId="3" fontId="8" fillId="34" borderId="19" xfId="0" applyNumberFormat="1" applyFont="1" applyFill="1" applyBorder="1" applyAlignment="1" applyProtection="1">
      <alignment horizontal="right"/>
      <protection/>
    </xf>
    <xf numFmtId="0" fontId="48" fillId="34" borderId="11" xfId="0" applyFont="1" applyFill="1" applyBorder="1" applyAlignment="1">
      <alignment horizontal="right" vertical="center"/>
    </xf>
    <xf numFmtId="0" fontId="48" fillId="34" borderId="11" xfId="0" applyFont="1" applyFill="1" applyBorder="1" applyAlignment="1">
      <alignment vertical="center"/>
    </xf>
    <xf numFmtId="0" fontId="48" fillId="34" borderId="11" xfId="0" applyFont="1" applyFill="1" applyBorder="1" applyAlignment="1">
      <alignment vertical="center" wrapText="1"/>
    </xf>
    <xf numFmtId="0" fontId="48" fillId="34" borderId="11" xfId="0" applyFont="1" applyFill="1" applyBorder="1" applyAlignment="1" applyProtection="1">
      <alignment vertical="center"/>
      <protection/>
    </xf>
    <xf numFmtId="0" fontId="48" fillId="34" borderId="11" xfId="0" applyFont="1" applyFill="1" applyBorder="1" applyAlignment="1" applyProtection="1">
      <alignment horizontal="center" vertical="center"/>
      <protection locked="0"/>
    </xf>
    <xf numFmtId="0" fontId="49" fillId="34" borderId="11" xfId="0" applyFont="1" applyFill="1" applyBorder="1" applyAlignment="1" applyProtection="1">
      <alignment horizontal="center" vertical="center"/>
      <protection/>
    </xf>
    <xf numFmtId="0" fontId="11" fillId="34" borderId="11" xfId="0" applyFont="1" applyFill="1" applyBorder="1" applyAlignment="1" applyProtection="1">
      <alignment vertical="center"/>
      <protection/>
    </xf>
    <xf numFmtId="0" fontId="12" fillId="34" borderId="11" xfId="0" applyFont="1" applyFill="1" applyBorder="1" applyAlignment="1" applyProtection="1">
      <alignment vertical="center"/>
      <protection/>
    </xf>
    <xf numFmtId="0" fontId="50" fillId="34" borderId="20" xfId="0" applyFont="1" applyFill="1" applyBorder="1" applyAlignment="1">
      <alignment horizontal="center"/>
    </xf>
    <xf numFmtId="0" fontId="50" fillId="34" borderId="21" xfId="0" applyFont="1" applyFill="1" applyBorder="1" applyAlignment="1">
      <alignment horizontal="center"/>
    </xf>
    <xf numFmtId="0" fontId="50" fillId="34" borderId="22" xfId="0" applyFont="1" applyFill="1" applyBorder="1" applyAlignment="1">
      <alignment horizontal="center"/>
    </xf>
    <xf numFmtId="0" fontId="51" fillId="35" borderId="20" xfId="0" applyFont="1" applyFill="1" applyBorder="1" applyAlignment="1" applyProtection="1">
      <alignment horizontal="center" vertical="center"/>
      <protection/>
    </xf>
    <xf numFmtId="0" fontId="51" fillId="35" borderId="21" xfId="0" applyFont="1" applyFill="1" applyBorder="1" applyAlignment="1" applyProtection="1">
      <alignment horizontal="center" vertical="center"/>
      <protection/>
    </xf>
    <xf numFmtId="0" fontId="51" fillId="35" borderId="2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2" fontId="0" fillId="33" borderId="20" xfId="0" applyNumberFormat="1" applyFill="1" applyBorder="1" applyAlignment="1" applyProtection="1">
      <alignment horizontal="center"/>
      <protection/>
    </xf>
    <xf numFmtId="2" fontId="0" fillId="33" borderId="22" xfId="0" applyNumberFormat="1" applyFill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26</xdr:row>
      <xdr:rowOff>9525</xdr:rowOff>
    </xdr:from>
    <xdr:ext cx="2362200" cy="504825"/>
    <xdr:sp>
      <xdr:nvSpPr>
        <xdr:cNvPr id="1" name="Textfeld 2"/>
        <xdr:cNvSpPr txBox="1">
          <a:spLocks noChangeArrowheads="1"/>
        </xdr:cNvSpPr>
      </xdr:nvSpPr>
      <xdr:spPr>
        <a:xfrm>
          <a:off x="3095625" y="4514850"/>
          <a:ext cx="23622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CO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_2 )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=44/12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cf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(ρ_ω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V_ω)/(1+ω/100)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1">
      <selection activeCell="L22" sqref="L22"/>
    </sheetView>
  </sheetViews>
  <sheetFormatPr defaultColWidth="11.421875" defaultRowHeight="15"/>
  <cols>
    <col min="1" max="1" width="3.00390625" style="31" customWidth="1"/>
    <col min="2" max="2" width="2.28125" style="16" customWidth="1"/>
    <col min="3" max="3" width="15.421875" style="0" customWidth="1"/>
    <col min="4" max="4" width="7.28125" style="0" customWidth="1"/>
    <col min="5" max="5" width="6.421875" style="0" customWidth="1"/>
    <col min="6" max="6" width="4.7109375" style="0" customWidth="1"/>
    <col min="7" max="7" width="6.421875" style="0" customWidth="1"/>
    <col min="8" max="8" width="4.7109375" style="0" customWidth="1"/>
    <col min="9" max="9" width="6.421875" style="0" customWidth="1"/>
    <col min="10" max="11" width="3.00390625" style="0" customWidth="1"/>
    <col min="12" max="12" width="10.7109375" style="0" customWidth="1"/>
    <col min="13" max="13" width="8.00390625" style="31" customWidth="1"/>
    <col min="14" max="14" width="3.00390625" style="0" customWidth="1"/>
  </cols>
  <sheetData>
    <row r="1" spans="1:20" s="17" customFormat="1" ht="15">
      <c r="A1" s="31"/>
      <c r="B1" s="31"/>
      <c r="C1" s="31"/>
      <c r="D1" s="31"/>
      <c r="E1" s="31"/>
      <c r="F1" s="31"/>
      <c r="G1" s="20"/>
      <c r="H1" s="18"/>
      <c r="I1" s="18"/>
      <c r="J1" s="21"/>
      <c r="K1" s="19"/>
      <c r="L1" s="18"/>
      <c r="M1" s="18"/>
      <c r="N1" s="20"/>
      <c r="O1" s="31"/>
      <c r="P1" s="31"/>
      <c r="Q1" s="31"/>
      <c r="R1" s="31"/>
      <c r="S1" s="31"/>
      <c r="T1" s="31"/>
    </row>
    <row r="2" spans="1:20" s="16" customFormat="1" ht="26.25">
      <c r="A2" s="31"/>
      <c r="B2" s="65" t="s">
        <v>49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31"/>
      <c r="P2" s="46"/>
      <c r="Q2" s="46"/>
      <c r="R2" s="46"/>
      <c r="S2" s="46"/>
      <c r="T2" s="31"/>
    </row>
    <row r="3" spans="7:22" s="31" customFormat="1" ht="15">
      <c r="G3" s="20"/>
      <c r="H3" s="18"/>
      <c r="I3" s="18"/>
      <c r="J3" s="21"/>
      <c r="K3" s="19"/>
      <c r="L3" s="18"/>
      <c r="M3" s="18"/>
      <c r="N3" s="20"/>
      <c r="P3" s="46"/>
      <c r="Q3" s="46"/>
      <c r="R3" s="46"/>
      <c r="S3" s="46"/>
      <c r="T3" s="45"/>
      <c r="U3" s="45"/>
      <c r="V3" s="45"/>
    </row>
    <row r="4" spans="2:22" s="31" customFormat="1" ht="38.25">
      <c r="B4" s="24"/>
      <c r="C4" s="57" t="s">
        <v>38</v>
      </c>
      <c r="D4" s="58"/>
      <c r="E4" s="59" t="s">
        <v>50</v>
      </c>
      <c r="F4" s="58"/>
      <c r="G4" s="58" t="s">
        <v>39</v>
      </c>
      <c r="H4" s="60"/>
      <c r="I4" s="60" t="s">
        <v>47</v>
      </c>
      <c r="J4" s="61"/>
      <c r="K4" s="62"/>
      <c r="L4" s="63" t="s">
        <v>45</v>
      </c>
      <c r="M4" s="64"/>
      <c r="N4" s="39"/>
      <c r="O4" s="20"/>
      <c r="P4" s="46"/>
      <c r="Q4" s="47"/>
      <c r="R4" s="46"/>
      <c r="S4" s="46"/>
      <c r="T4" s="45"/>
      <c r="U4" s="45"/>
      <c r="V4" s="45"/>
    </row>
    <row r="5" spans="2:22" ht="15.75" thickBot="1">
      <c r="B5" s="25"/>
      <c r="C5" s="22"/>
      <c r="D5" s="30">
        <f>INDEX(P5:P8,R5,P4)</f>
        <v>460</v>
      </c>
      <c r="E5" s="32">
        <v>15</v>
      </c>
      <c r="F5" s="35" t="s">
        <v>4</v>
      </c>
      <c r="G5" s="32">
        <v>1</v>
      </c>
      <c r="H5" s="36" t="s">
        <v>16</v>
      </c>
      <c r="I5" s="32">
        <v>100</v>
      </c>
      <c r="J5" s="36" t="s">
        <v>4</v>
      </c>
      <c r="K5" s="23">
        <f>G5*I5/100</f>
        <v>1</v>
      </c>
      <c r="L5" s="56">
        <f>IF(D5=0,"",(44/12)*0.5*((D5*1+E5/100)*K5)/(1+(E5/100)))</f>
        <v>733.5724637681159</v>
      </c>
      <c r="M5" s="44" t="s">
        <v>40</v>
      </c>
      <c r="N5" s="40"/>
      <c r="O5" s="20"/>
      <c r="P5" s="46">
        <v>460</v>
      </c>
      <c r="Q5" s="47" t="s">
        <v>41</v>
      </c>
      <c r="R5" s="46">
        <v>1</v>
      </c>
      <c r="S5" s="46"/>
      <c r="T5" s="45"/>
      <c r="U5" s="45"/>
      <c r="V5" s="45"/>
    </row>
    <row r="6" spans="2:22" s="31" customFormat="1" ht="15.75" thickTop="1">
      <c r="B6" s="25"/>
      <c r="C6" s="22"/>
      <c r="D6" s="30"/>
      <c r="E6" s="33"/>
      <c r="F6" s="35"/>
      <c r="G6" s="33"/>
      <c r="H6" s="36"/>
      <c r="I6" s="34"/>
      <c r="J6" s="36"/>
      <c r="K6" s="23"/>
      <c r="L6" s="43">
        <f aca="true" t="shared" si="0" ref="L6:L11">IF(D6=0,"",(44/12)*0.5*((D6*1+E6/100)*K6)/(1+(E6/100)))</f>
      </c>
      <c r="M6" s="43"/>
      <c r="N6" s="40"/>
      <c r="O6" s="20"/>
      <c r="P6" s="46">
        <v>520</v>
      </c>
      <c r="Q6" s="47" t="s">
        <v>42</v>
      </c>
      <c r="R6" s="46"/>
      <c r="S6" s="46"/>
      <c r="T6" s="45"/>
      <c r="U6" s="45"/>
      <c r="V6" s="45"/>
    </row>
    <row r="7" spans="2:22" ht="15.75" thickBot="1">
      <c r="B7" s="25"/>
      <c r="C7" s="22"/>
      <c r="D7" s="30">
        <f>INDEX(P5:P8,R7,P4)</f>
        <v>520</v>
      </c>
      <c r="E7" s="32">
        <v>15</v>
      </c>
      <c r="F7" s="35" t="s">
        <v>4</v>
      </c>
      <c r="G7" s="32">
        <v>1</v>
      </c>
      <c r="H7" s="36" t="s">
        <v>16</v>
      </c>
      <c r="I7" s="32">
        <v>100</v>
      </c>
      <c r="J7" s="36" t="s">
        <v>4</v>
      </c>
      <c r="K7" s="23">
        <f>G7*I7/100</f>
        <v>1</v>
      </c>
      <c r="L7" s="56">
        <f>IF(D7=0,"",(44/12)*0.5*((D7*1+E7/100)*K7)/(1+(E7/100)))</f>
        <v>829.2246376811594</v>
      </c>
      <c r="M7" s="44" t="s">
        <v>40</v>
      </c>
      <c r="N7" s="40"/>
      <c r="O7" s="20"/>
      <c r="P7" s="46">
        <v>590</v>
      </c>
      <c r="Q7" s="47" t="s">
        <v>43</v>
      </c>
      <c r="R7" s="46">
        <v>2</v>
      </c>
      <c r="S7" s="46"/>
      <c r="T7" s="45"/>
      <c r="U7" s="45"/>
      <c r="V7" s="45"/>
    </row>
    <row r="8" spans="2:22" ht="15.75" thickTop="1">
      <c r="B8" s="25"/>
      <c r="C8" s="22"/>
      <c r="D8" s="30"/>
      <c r="E8" s="33"/>
      <c r="F8" s="35"/>
      <c r="G8" s="33"/>
      <c r="H8" s="36"/>
      <c r="I8" s="34"/>
      <c r="J8" s="36"/>
      <c r="K8" s="23"/>
      <c r="L8" s="43">
        <f t="shared" si="0"/>
      </c>
      <c r="M8" s="43"/>
      <c r="N8" s="40"/>
      <c r="O8" s="20"/>
      <c r="P8" s="46">
        <v>650</v>
      </c>
      <c r="Q8" s="47" t="s">
        <v>44</v>
      </c>
      <c r="R8" s="46"/>
      <c r="S8" s="46"/>
      <c r="T8" s="45"/>
      <c r="U8" s="45"/>
      <c r="V8" s="45"/>
    </row>
    <row r="9" spans="2:22" ht="15.75" thickBot="1">
      <c r="B9" s="25"/>
      <c r="C9" s="22"/>
      <c r="D9" s="30">
        <f>INDEX(P5:P8,R9,P4)</f>
        <v>650</v>
      </c>
      <c r="E9" s="32">
        <v>15</v>
      </c>
      <c r="F9" s="35" t="s">
        <v>4</v>
      </c>
      <c r="G9" s="32">
        <v>1</v>
      </c>
      <c r="H9" s="36" t="s">
        <v>16</v>
      </c>
      <c r="I9" s="32">
        <v>100</v>
      </c>
      <c r="J9" s="37" t="s">
        <v>4</v>
      </c>
      <c r="K9" s="23">
        <f>G9*I9/100</f>
        <v>1</v>
      </c>
      <c r="L9" s="56">
        <f t="shared" si="0"/>
        <v>1036.4710144927537</v>
      </c>
      <c r="M9" s="44" t="s">
        <v>40</v>
      </c>
      <c r="N9" s="40"/>
      <c r="O9" s="20"/>
      <c r="P9" s="46"/>
      <c r="Q9" s="46"/>
      <c r="R9" s="46">
        <v>4</v>
      </c>
      <c r="S9" s="46"/>
      <c r="T9" s="45"/>
      <c r="U9" s="45"/>
      <c r="V9" s="45"/>
    </row>
    <row r="10" spans="2:22" ht="15.75" thickTop="1">
      <c r="B10" s="25"/>
      <c r="C10" s="22"/>
      <c r="D10" s="30"/>
      <c r="E10" s="33"/>
      <c r="F10" s="35"/>
      <c r="G10" s="33"/>
      <c r="H10" s="36"/>
      <c r="I10" s="34"/>
      <c r="J10" s="37"/>
      <c r="K10" s="23"/>
      <c r="L10" s="43">
        <f t="shared" si="0"/>
      </c>
      <c r="M10" s="43"/>
      <c r="N10" s="40"/>
      <c r="O10" s="20"/>
      <c r="P10" s="46"/>
      <c r="Q10" s="46"/>
      <c r="R10" s="46"/>
      <c r="S10" s="46"/>
      <c r="T10" s="45"/>
      <c r="U10" s="45"/>
      <c r="V10" s="45"/>
    </row>
    <row r="11" spans="2:22" ht="15.75" thickBot="1">
      <c r="B11" s="25"/>
      <c r="C11" s="22"/>
      <c r="D11" s="30">
        <f>INDEX(P5:P8,R11,P4)</f>
        <v>590</v>
      </c>
      <c r="E11" s="32">
        <v>15</v>
      </c>
      <c r="F11" s="35" t="s">
        <v>4</v>
      </c>
      <c r="G11" s="32">
        <v>1</v>
      </c>
      <c r="H11" s="36" t="s">
        <v>16</v>
      </c>
      <c r="I11" s="32">
        <v>100</v>
      </c>
      <c r="J11" s="36" t="s">
        <v>4</v>
      </c>
      <c r="K11" s="23">
        <f>G11*I11/100</f>
        <v>1</v>
      </c>
      <c r="L11" s="56">
        <f t="shared" si="0"/>
        <v>940.8188405797101</v>
      </c>
      <c r="M11" s="44" t="s">
        <v>40</v>
      </c>
      <c r="N11" s="40"/>
      <c r="O11" s="20"/>
      <c r="P11" s="46"/>
      <c r="Q11" s="46"/>
      <c r="R11" s="46">
        <v>3</v>
      </c>
      <c r="S11" s="46"/>
      <c r="T11" s="45"/>
      <c r="U11" s="45"/>
      <c r="V11" s="45"/>
    </row>
    <row r="12" spans="2:22" ht="15.75" thickTop="1">
      <c r="B12" s="26"/>
      <c r="C12" s="27"/>
      <c r="D12" s="27"/>
      <c r="E12" s="27"/>
      <c r="F12" s="27"/>
      <c r="G12" s="27"/>
      <c r="H12" s="28"/>
      <c r="I12" s="28"/>
      <c r="J12" s="27"/>
      <c r="K12" s="38"/>
      <c r="L12" s="41"/>
      <c r="M12" s="41"/>
      <c r="N12" s="42"/>
      <c r="O12" s="20"/>
      <c r="P12" s="46"/>
      <c r="Q12" s="46"/>
      <c r="R12" s="46"/>
      <c r="S12" s="46"/>
      <c r="T12" s="45"/>
      <c r="U12" s="45"/>
      <c r="V12" s="45"/>
    </row>
    <row r="13" spans="7:22" ht="6.75" customHeight="1">
      <c r="G13" s="20"/>
      <c r="H13" s="18"/>
      <c r="I13" s="18"/>
      <c r="J13" s="18"/>
      <c r="K13" s="18"/>
      <c r="L13" s="18"/>
      <c r="M13" s="18"/>
      <c r="N13" s="20"/>
      <c r="P13" s="45"/>
      <c r="Q13" s="45"/>
      <c r="R13" s="45"/>
      <c r="S13" s="45"/>
      <c r="T13" s="45"/>
      <c r="U13" s="45"/>
      <c r="V13" s="45"/>
    </row>
    <row r="14" spans="6:22" ht="15">
      <c r="F14" s="48" t="s">
        <v>46</v>
      </c>
      <c r="G14" s="53"/>
      <c r="H14" s="49"/>
      <c r="I14" s="49"/>
      <c r="J14" s="49"/>
      <c r="K14" s="49"/>
      <c r="L14" s="50">
        <f>SUM(L5,L7,L9,L11)</f>
        <v>3540.086956521739</v>
      </c>
      <c r="M14" s="51" t="s">
        <v>40</v>
      </c>
      <c r="N14" s="52"/>
      <c r="P14" s="45"/>
      <c r="Q14" s="45"/>
      <c r="R14" s="45"/>
      <c r="S14" s="45"/>
      <c r="T14" s="45"/>
      <c r="U14" s="45"/>
      <c r="V14" s="45"/>
    </row>
    <row r="15" spans="7:22" ht="15">
      <c r="G15" s="20"/>
      <c r="H15" s="18"/>
      <c r="I15" s="18"/>
      <c r="J15" s="18"/>
      <c r="K15" s="18"/>
      <c r="L15" s="18"/>
      <c r="M15" s="18"/>
      <c r="N15" s="20"/>
      <c r="P15" s="45"/>
      <c r="Q15" s="45"/>
      <c r="R15" s="45"/>
      <c r="S15" s="45"/>
      <c r="T15" s="45"/>
      <c r="U15" s="45"/>
      <c r="V15" s="45"/>
    </row>
    <row r="16" spans="3:22" ht="15">
      <c r="C16" s="29" t="s">
        <v>48</v>
      </c>
      <c r="D16" s="29"/>
      <c r="E16" s="29"/>
      <c r="F16" s="29"/>
      <c r="G16" s="54"/>
      <c r="H16" s="55"/>
      <c r="I16" s="55"/>
      <c r="J16" s="55"/>
      <c r="K16" s="55"/>
      <c r="L16" s="55"/>
      <c r="M16" s="18"/>
      <c r="N16" s="20"/>
      <c r="P16" s="45"/>
      <c r="Q16" s="45"/>
      <c r="R16" s="45"/>
      <c r="S16" s="45"/>
      <c r="T16" s="45"/>
      <c r="U16" s="45"/>
      <c r="V16" s="45"/>
    </row>
    <row r="17" spans="7:22" ht="15">
      <c r="G17" s="20"/>
      <c r="H17" s="18"/>
      <c r="I17" s="18"/>
      <c r="J17" s="18"/>
      <c r="K17" s="18"/>
      <c r="L17" s="18"/>
      <c r="M17" s="18"/>
      <c r="N17" s="20"/>
      <c r="P17" s="45"/>
      <c r="Q17" s="45"/>
      <c r="R17" s="45"/>
      <c r="S17" s="45"/>
      <c r="T17" s="45"/>
      <c r="U17" s="45"/>
      <c r="V17" s="45"/>
    </row>
    <row r="18" spans="7:22" ht="15">
      <c r="G18" s="20"/>
      <c r="H18" s="18"/>
      <c r="I18" s="18"/>
      <c r="J18" s="18"/>
      <c r="K18" s="18"/>
      <c r="L18" s="18"/>
      <c r="M18" s="18"/>
      <c r="N18" s="20"/>
      <c r="P18" s="45"/>
      <c r="Q18" s="45"/>
      <c r="R18" s="45"/>
      <c r="S18" s="45"/>
      <c r="T18" s="45"/>
      <c r="U18" s="45"/>
      <c r="V18" s="45"/>
    </row>
    <row r="19" spans="7:22" ht="15">
      <c r="G19" s="20"/>
      <c r="H19" s="18"/>
      <c r="I19" s="18"/>
      <c r="J19" s="18"/>
      <c r="K19" s="18"/>
      <c r="L19" s="18"/>
      <c r="M19" s="18"/>
      <c r="N19" s="20"/>
      <c r="P19" s="45"/>
      <c r="Q19" s="45"/>
      <c r="R19" s="45"/>
      <c r="S19" s="45"/>
      <c r="T19" s="45"/>
      <c r="U19" s="45"/>
      <c r="V19" s="45"/>
    </row>
    <row r="20" spans="7:14" ht="15">
      <c r="G20" s="20"/>
      <c r="H20" s="18"/>
      <c r="I20" s="18"/>
      <c r="J20" s="18"/>
      <c r="K20" s="18"/>
      <c r="L20" s="18"/>
      <c r="M20" s="18"/>
      <c r="N20" s="20"/>
    </row>
    <row r="21" spans="7:14" ht="15">
      <c r="G21" s="20"/>
      <c r="H21" s="18"/>
      <c r="I21" s="20"/>
      <c r="J21" s="20"/>
      <c r="K21" s="19"/>
      <c r="L21" s="18"/>
      <c r="M21" s="18"/>
      <c r="N21" s="20"/>
    </row>
    <row r="22" spans="7:14" ht="15">
      <c r="G22" s="20"/>
      <c r="H22" s="18"/>
      <c r="I22" s="18"/>
      <c r="J22" s="18"/>
      <c r="K22" s="18"/>
      <c r="L22" s="18"/>
      <c r="M22" s="18"/>
      <c r="N22" s="20"/>
    </row>
    <row r="23" spans="7:14" ht="15">
      <c r="G23" s="20"/>
      <c r="H23" s="18"/>
      <c r="I23" s="18"/>
      <c r="J23" s="18"/>
      <c r="K23" s="18"/>
      <c r="L23" s="18"/>
      <c r="M23" s="18"/>
      <c r="N23" s="20"/>
    </row>
    <row r="38" spans="7:14" ht="15">
      <c r="G38" s="20"/>
      <c r="H38" s="20"/>
      <c r="I38" s="20"/>
      <c r="J38" s="20"/>
      <c r="K38" s="20"/>
      <c r="L38" s="20"/>
      <c r="M38" s="20"/>
      <c r="N38" s="20"/>
    </row>
    <row r="39" spans="7:14" ht="15">
      <c r="G39" s="20"/>
      <c r="H39" s="20"/>
      <c r="I39" s="20"/>
      <c r="J39" s="20"/>
      <c r="K39" s="20"/>
      <c r="L39" s="20"/>
      <c r="M39" s="20"/>
      <c r="N39" s="20"/>
    </row>
  </sheetData>
  <sheetProtection formatCells="0" formatColumns="0" formatRows="0" insertColumns="0" insertRows="0" insertHyperlinks="0" deleteColumns="0" deleteRows="0" selectLockedCells="1" sort="0" autoFilter="0" pivotTables="0"/>
  <mergeCells count="1">
    <mergeCell ref="B2:N2"/>
  </mergeCells>
  <printOptions/>
  <pageMargins left="0.7" right="0.7" top="0.787401575" bottom="0.787401575" header="0.3" footer="0.3"/>
  <pageSetup horizontalDpi="150" verticalDpi="15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A1" sqref="A1:E34"/>
    </sheetView>
  </sheetViews>
  <sheetFormatPr defaultColWidth="11.421875" defaultRowHeight="15"/>
  <cols>
    <col min="1" max="1" width="46.140625" style="0" bestFit="1" customWidth="1"/>
    <col min="3" max="3" width="13.140625" style="0" bestFit="1" customWidth="1"/>
    <col min="4" max="4" width="13.00390625" style="0" bestFit="1" customWidth="1"/>
    <col min="5" max="5" width="2.140625" style="0" customWidth="1"/>
    <col min="7" max="7" width="10.57421875" style="0" customWidth="1"/>
    <col min="8" max="8" width="48.57421875" style="0" bestFit="1" customWidth="1"/>
    <col min="9" max="9" width="6.57421875" style="0" bestFit="1" customWidth="1"/>
    <col min="11" max="11" width="13.00390625" style="0" bestFit="1" customWidth="1"/>
    <col min="12" max="12" width="4.57421875" style="0" customWidth="1"/>
  </cols>
  <sheetData>
    <row r="1" spans="1:12" ht="33.75" customHeight="1">
      <c r="A1" s="68" t="s">
        <v>24</v>
      </c>
      <c r="B1" s="69"/>
      <c r="C1" s="69"/>
      <c r="D1" s="69"/>
      <c r="E1" s="70"/>
      <c r="H1" s="71"/>
      <c r="I1" s="71"/>
      <c r="J1" s="71"/>
      <c r="K1" s="71"/>
      <c r="L1" s="71"/>
    </row>
    <row r="2" spans="1:5" ht="9" customHeight="1">
      <c r="A2" s="1"/>
      <c r="B2" s="2"/>
      <c r="C2" s="2"/>
      <c r="D2" s="2"/>
      <c r="E2" s="5"/>
    </row>
    <row r="3" spans="1:5" ht="15">
      <c r="A3" s="9" t="s">
        <v>12</v>
      </c>
      <c r="B3" s="10" t="s">
        <v>13</v>
      </c>
      <c r="C3" s="11" t="s">
        <v>32</v>
      </c>
      <c r="D3" s="11" t="s">
        <v>33</v>
      </c>
      <c r="E3" s="12"/>
    </row>
    <row r="4" spans="1:5" ht="9" customHeight="1">
      <c r="A4" s="1"/>
      <c r="B4" s="2"/>
      <c r="C4" s="2"/>
      <c r="D4" s="2"/>
      <c r="E4" s="5"/>
    </row>
    <row r="5" spans="1:5" ht="15">
      <c r="A5" s="3" t="s">
        <v>6</v>
      </c>
      <c r="B5" s="4" t="s">
        <v>0</v>
      </c>
      <c r="C5" s="14">
        <v>0.5</v>
      </c>
      <c r="D5" s="7" t="s">
        <v>14</v>
      </c>
      <c r="E5" s="6"/>
    </row>
    <row r="6" spans="1:5" ht="15">
      <c r="A6" s="3" t="s">
        <v>5</v>
      </c>
      <c r="B6" s="4" t="s">
        <v>1</v>
      </c>
      <c r="C6" s="8">
        <v>18</v>
      </c>
      <c r="D6" s="7" t="s">
        <v>4</v>
      </c>
      <c r="E6" s="6"/>
    </row>
    <row r="7" spans="1:5" ht="15">
      <c r="A7" s="3" t="s">
        <v>25</v>
      </c>
      <c r="B7" s="4" t="s">
        <v>2</v>
      </c>
      <c r="C7" s="8">
        <v>430</v>
      </c>
      <c r="D7" s="7" t="s">
        <v>15</v>
      </c>
      <c r="E7" s="6"/>
    </row>
    <row r="8" spans="1:5" ht="9" customHeight="1">
      <c r="A8" s="4"/>
      <c r="B8" s="4"/>
      <c r="C8" s="4"/>
      <c r="D8" s="4"/>
      <c r="E8" s="4"/>
    </row>
    <row r="9" spans="1:5" ht="15">
      <c r="A9" s="9" t="s">
        <v>34</v>
      </c>
      <c r="B9" s="10"/>
      <c r="C9" s="10"/>
      <c r="D9" s="10"/>
      <c r="E9" s="15"/>
    </row>
    <row r="10" spans="1:5" ht="9" customHeight="1">
      <c r="A10" s="1"/>
      <c r="B10" s="2"/>
      <c r="C10" s="2"/>
      <c r="D10" s="2"/>
      <c r="E10" s="5"/>
    </row>
    <row r="11" spans="1:5" ht="15">
      <c r="A11" s="3" t="s">
        <v>21</v>
      </c>
      <c r="B11" s="4" t="s">
        <v>18</v>
      </c>
      <c r="C11" s="8">
        <v>2</v>
      </c>
      <c r="D11" s="7" t="s">
        <v>17</v>
      </c>
      <c r="E11" s="6"/>
    </row>
    <row r="12" spans="1:5" ht="15">
      <c r="A12" s="3" t="s">
        <v>22</v>
      </c>
      <c r="B12" s="4" t="s">
        <v>19</v>
      </c>
      <c r="C12" s="8">
        <v>2</v>
      </c>
      <c r="D12" s="7" t="s">
        <v>17</v>
      </c>
      <c r="E12" s="6"/>
    </row>
    <row r="13" spans="1:5" ht="15">
      <c r="A13" s="3" t="s">
        <v>23</v>
      </c>
      <c r="B13" s="4" t="s">
        <v>20</v>
      </c>
      <c r="C13" s="8">
        <v>2</v>
      </c>
      <c r="D13" s="7" t="s">
        <v>17</v>
      </c>
      <c r="E13" s="6"/>
    </row>
    <row r="14" spans="1:5" ht="15">
      <c r="A14" s="3" t="s">
        <v>31</v>
      </c>
      <c r="B14" s="4" t="s">
        <v>27</v>
      </c>
      <c r="C14" s="8">
        <v>0</v>
      </c>
      <c r="D14" s="7" t="s">
        <v>26</v>
      </c>
      <c r="E14" s="6"/>
    </row>
    <row r="15" spans="1:5" ht="15">
      <c r="A15" s="3" t="s">
        <v>8</v>
      </c>
      <c r="B15" s="4" t="s">
        <v>9</v>
      </c>
      <c r="C15" s="8">
        <v>100</v>
      </c>
      <c r="D15" s="7" t="s">
        <v>4</v>
      </c>
      <c r="E15" s="6"/>
    </row>
    <row r="16" spans="1:5" ht="15">
      <c r="A16" s="3" t="s">
        <v>7</v>
      </c>
      <c r="B16" s="4" t="s">
        <v>10</v>
      </c>
      <c r="C16" s="14">
        <f>C11*C12*C13*C14</f>
        <v>0</v>
      </c>
      <c r="D16" s="7" t="s">
        <v>16</v>
      </c>
      <c r="E16" s="6"/>
    </row>
    <row r="17" spans="1:5" ht="9" customHeight="1">
      <c r="A17" s="1"/>
      <c r="B17" s="2"/>
      <c r="C17" s="2"/>
      <c r="D17" s="2"/>
      <c r="E17" s="5"/>
    </row>
    <row r="18" spans="1:5" ht="15">
      <c r="A18" s="9" t="s">
        <v>35</v>
      </c>
      <c r="B18" s="10"/>
      <c r="C18" s="11"/>
      <c r="D18" s="11"/>
      <c r="E18" s="12"/>
    </row>
    <row r="19" spans="1:5" ht="9" customHeight="1">
      <c r="A19" s="1"/>
      <c r="B19" s="2"/>
      <c r="C19" s="2"/>
      <c r="D19" s="2"/>
      <c r="E19" s="5"/>
    </row>
    <row r="20" spans="1:5" ht="15">
      <c r="A20" s="3" t="s">
        <v>37</v>
      </c>
      <c r="B20" s="4" t="s">
        <v>27</v>
      </c>
      <c r="C20" s="8">
        <v>25</v>
      </c>
      <c r="D20" s="7" t="s">
        <v>16</v>
      </c>
      <c r="E20" s="6"/>
    </row>
    <row r="21" spans="1:5" ht="15">
      <c r="A21" s="3" t="s">
        <v>8</v>
      </c>
      <c r="B21" s="4" t="s">
        <v>9</v>
      </c>
      <c r="C21" s="8">
        <v>100</v>
      </c>
      <c r="D21" s="7" t="s">
        <v>4</v>
      </c>
      <c r="E21" s="6"/>
    </row>
    <row r="22" spans="1:5" ht="9" customHeight="1">
      <c r="A22" s="4"/>
      <c r="B22" s="4"/>
      <c r="C22" s="4"/>
      <c r="D22" s="4"/>
      <c r="E22" s="4"/>
    </row>
    <row r="23" spans="1:5" ht="15">
      <c r="A23" s="3" t="s">
        <v>11</v>
      </c>
      <c r="B23" s="4" t="s">
        <v>3</v>
      </c>
      <c r="C23" s="14">
        <f>IF(C14=0,C20*C21/100,C11*C12*C13*C14*C15/100)</f>
        <v>25</v>
      </c>
      <c r="D23" s="7" t="s">
        <v>16</v>
      </c>
      <c r="E23" s="6"/>
    </row>
    <row r="24" spans="1:5" ht="9" customHeight="1">
      <c r="A24" s="1"/>
      <c r="B24" s="2"/>
      <c r="C24" s="2"/>
      <c r="D24" s="2"/>
      <c r="E24" s="5"/>
    </row>
    <row r="25" spans="1:5" ht="15">
      <c r="A25" s="3" t="s">
        <v>36</v>
      </c>
      <c r="B25" s="4"/>
      <c r="C25" s="4"/>
      <c r="D25" s="4"/>
      <c r="E25" s="6"/>
    </row>
    <row r="26" spans="1:5" ht="9" customHeight="1">
      <c r="A26" s="1"/>
      <c r="B26" s="2"/>
      <c r="C26" s="2"/>
      <c r="D26" s="2"/>
      <c r="E26" s="5"/>
    </row>
    <row r="27" spans="1:5" ht="15">
      <c r="A27" s="3" t="s">
        <v>28</v>
      </c>
      <c r="B27" s="4"/>
      <c r="C27" s="4"/>
      <c r="D27" s="4"/>
      <c r="E27" s="6"/>
    </row>
    <row r="28" spans="1:5" ht="15">
      <c r="A28" s="3"/>
      <c r="B28" s="4"/>
      <c r="C28" s="4"/>
      <c r="D28" s="4"/>
      <c r="E28" s="6"/>
    </row>
    <row r="29" spans="1:5" ht="15">
      <c r="A29" s="3"/>
      <c r="B29" s="4"/>
      <c r="C29" s="4"/>
      <c r="D29" s="4"/>
      <c r="E29" s="6"/>
    </row>
    <row r="30" spans="1:5" ht="9" customHeight="1">
      <c r="A30" s="3"/>
      <c r="B30" s="4"/>
      <c r="C30" s="4"/>
      <c r="D30" s="4"/>
      <c r="E30" s="6"/>
    </row>
    <row r="31" spans="1:5" ht="9" customHeight="1">
      <c r="A31" s="3"/>
      <c r="B31" s="4"/>
      <c r="C31" s="4"/>
      <c r="D31" s="4"/>
      <c r="E31" s="6"/>
    </row>
    <row r="32" spans="1:5" ht="18">
      <c r="A32" s="3" t="s">
        <v>30</v>
      </c>
      <c r="B32" s="72">
        <f>(44/12)*C5*((C7*1+C6/100)*C23)/(1+(C6/100))</f>
        <v>16708.968926553673</v>
      </c>
      <c r="C32" s="73"/>
      <c r="D32" s="7" t="s">
        <v>29</v>
      </c>
      <c r="E32" s="6"/>
    </row>
    <row r="33" spans="1:5" ht="9" customHeight="1" thickBot="1">
      <c r="A33" s="3"/>
      <c r="B33" s="13"/>
      <c r="C33" s="13"/>
      <c r="D33" s="13"/>
      <c r="E33" s="6"/>
    </row>
    <row r="34" spans="1:5" ht="9" customHeight="1" thickTop="1">
      <c r="A34" s="9"/>
      <c r="B34" s="10"/>
      <c r="C34" s="10"/>
      <c r="D34" s="10"/>
      <c r="E34" s="12"/>
    </row>
  </sheetData>
  <sheetProtection selectLockedCells="1"/>
  <mergeCells count="3">
    <mergeCell ref="A1:E1"/>
    <mergeCell ref="H1:L1"/>
    <mergeCell ref="B32:C3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FV Holzindustrie / PraktikantIn</dc:creator>
  <cp:keywords/>
  <dc:description/>
  <cp:lastModifiedBy>Albin Neumayr</cp:lastModifiedBy>
  <cp:lastPrinted>2014-07-10T13:53:20Z</cp:lastPrinted>
  <dcterms:created xsi:type="dcterms:W3CDTF">2014-07-10T12:20:58Z</dcterms:created>
  <dcterms:modified xsi:type="dcterms:W3CDTF">2017-06-23T08:32:38Z</dcterms:modified>
  <cp:category/>
  <cp:version/>
  <cp:contentType/>
  <cp:contentStatus/>
</cp:coreProperties>
</file>